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<sst xmlns="http://schemas.openxmlformats.org/spreadsheetml/2006/main" count="201" uniqueCount="195">
  <si>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</si>
  <si>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</si>
  <si>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</si>
  <si>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</si>
  <si>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</si>
  <si>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</si>
  <si>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</si>
  <si>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</si>
  <si>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</si>
  <si>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</si>
  <si>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</si>
  <si>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</si>
  <si>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</si>
  <si>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</si>
  <si>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</si>
  <si>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</si>
  <si>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</si>
  <si>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</si>
  <si>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</si>
  <si>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</si>
  <si>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</si>
  <si>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</si>
  <si>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</si>
  <si>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</si>
  <si>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</si>
  <si>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</si>
  <si>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</si>
  <si>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</si>
  <si>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</si>
  <si>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</si>
  <si>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</si>
  <si>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</si>
  <si>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</si>
  <si>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</si>
  <si>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</si>
  <si>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</si>
  <si>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</si>
  <si>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</si>
  <si>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</si>
  <si>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</si>
  <si>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</si>
  <si>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</si>
  <si>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</si>
  <si>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</si>
  <si>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</si>
  <si>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</si>
  <si>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</si>
  <si>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</si>
  <si>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</si>
  <si>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</si>
  <si>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</si>
  <si>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</si>
  <si>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</si>
  <si>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</si>
  <si>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</si>
  <si>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</si>
  <si>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</si>
  <si>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</si>
  <si>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</si>
  <si>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</si>
  <si>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</si>
  <si>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</si>
  <si>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</si>
  <si>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</si>
  <si>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</si>
  <si>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</si>
  <si>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</si>
  <si>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</si>
  <si>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</si>
  <si>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</si>
  <si>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</si>
  <si>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</si>
  <si>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</si>
  <si>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</si>
  <si>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</si>
  <si>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</si>
  <si>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</si>
  <si>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</si>
  <si>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</si>
  <si>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</si>
  <si>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</si>
  <si>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</si>
  <si>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</si>
  <si>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</si>
  <si>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</si>
  <si>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</si>
  <si>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</si>
  <si>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</si>
  <si>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</si>
  <si>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</si>
  <si>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</si>
  <si>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</si>
  <si>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</si>
  <si>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</si>
  <si>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</si>
  <si>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</si>
  <si>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</si>
  <si>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</si>
  <si>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</si>
  <si>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</si>
  <si>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</si>
  <si>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</si>
  <si>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</si>
  <si>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</si>
  <si>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</si>
  <si>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</si>
  <si>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</si>
  <si>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</si>
  <si>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</si>
  <si>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</si>
  <si>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</si>
  <si>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</si>
  <si>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</si>
  <si>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</si>
  <si>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</si>
  <si>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</si>
  <si>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</si>
  <si>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</si>
  <si>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</si>
  <si>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</si>
  <si>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</si>
  <si>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</si>
  <si>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</si>
  <si>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</si>
  <si>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</si>
  <si>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</si>
  <si>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</si>
  <si>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</si>
  <si>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</si>
  <si>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</si>
  <si>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</si>
  <si>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</si>
  <si>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</si>
  <si>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</si>
  <si>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</si>
  <si>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</si>
  <si>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</si>
  <si>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</si>
  <si>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</si>
  <si>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</si>
  <si>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</si>
  <si>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</si>
  <si>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</si>
  <si>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</si>
  <si>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</si>
  <si>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</si>
  <si>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</si>
  <si>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</si>
  <si>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</si>
  <si>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</si>
  <si>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</si>
  <si>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</si>
  <si>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</si>
  <si>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</si>
  <si>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</si>
  <si>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</si>
  <si>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</si>
  <si>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</si>
  <si>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</si>
  <si>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</si>
  <si>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</si>
  <si>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</si>
  <si>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</si>
  <si>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</si>
  <si>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</si>
  <si>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</si>
  <si>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</si>
  <si>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</si>
  <si>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</si>
  <si>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</si>
  <si>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</si>
  <si>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</si>
  <si>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</si>
  <si>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</si>
  <si>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</si>
  <si>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</si>
  <si>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</si>
  <si>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</si>
  <si>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</si>
  <si>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</si>
  <si>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</si>
  <si>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</si>
  <si>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</si>
  <si>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</si>
  <si>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</si>
  <si>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</si>
  <si>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</si>
  <si>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</si>
  <si>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</si>
  <si>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</si>
  <si>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</si>
  <si>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</si>
  <si>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</si>
  <si>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</si>
  <si>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10.06.2019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</si>
</sst>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B1">
      <selection activeCell="AF11" sqref="AF1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5"/>
      <c r="AE1" s="185"/>
      <c r="AF1" s="185"/>
      <c r="AG1" s="185"/>
    </row>
    <row r="2" ht="17.25" hidden="1">
      <c r="B2" s="7"/>
    </row>
    <row r="3" spans="1:33" ht="33" customHeight="1">
      <c r="A3" s="186" t="s">
        <v>42</v>
      </c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</row>
    <row r="4" spans="2:32" ht="15.75" customHeight="1">
      <c r="B4" s="7"/>
      <c r="AF4" s="117" t="s">
        <v>174</v>
      </c>
    </row>
    <row r="5" spans="1:33" ht="18.75" customHeight="1">
      <c r="A5" s="188" t="s">
        <v>34</v>
      </c>
      <c r="B5" s="190" t="s">
        <v>35</v>
      </c>
      <c r="AB5" s="192" t="s">
        <v>173</v>
      </c>
      <c r="AC5" s="192" t="s">
        <v>80</v>
      </c>
      <c r="AD5" s="194" t="s">
        <v>51</v>
      </c>
      <c r="AE5" s="61" t="s">
        <v>53</v>
      </c>
      <c r="AF5" s="196" t="s">
        <v>194</v>
      </c>
      <c r="AG5" s="194" t="s">
        <v>172</v>
      </c>
    </row>
    <row r="6" spans="1:33" ht="22.5" customHeight="1" thickBot="1">
      <c r="A6" s="189"/>
      <c r="B6" s="19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3"/>
      <c r="AC6" s="193"/>
      <c r="AD6" s="195"/>
      <c r="AE6" s="60" t="s">
        <v>52</v>
      </c>
      <c r="AF6" s="197"/>
      <c r="AG6" s="195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79" t="s">
        <v>175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1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5">AC10+AD10</f>
        <v>19919587.43</v>
      </c>
      <c r="AC10" s="85"/>
      <c r="AD10" s="137">
        <f>SUM(AD11:AD51)</f>
        <v>19919587.43</v>
      </c>
      <c r="AE10" s="137">
        <f>SUM(AE11:AE51)</f>
        <v>19919587.43</v>
      </c>
      <c r="AF10" s="137">
        <f>SUM(AF11:AF51)</f>
        <v>1936069.89</v>
      </c>
      <c r="AG10" s="138">
        <f>AF10/AB10*100</f>
        <v>9.719427657844818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3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77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3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77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3">
        <f t="shared" si="1"/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3"/>
        <v>90.55173913043478</v>
      </c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3">
        <f t="shared" si="1"/>
        <v>350000</v>
      </c>
      <c r="AC14" s="104"/>
      <c r="AD14" s="106">
        <v>350000</v>
      </c>
      <c r="AE14" s="92">
        <f t="shared" si="2"/>
        <v>350000</v>
      </c>
      <c r="AF14" s="177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3">
        <f t="shared" si="1"/>
        <v>350000</v>
      </c>
      <c r="AC15" s="104"/>
      <c r="AD15" s="106">
        <v>350000</v>
      </c>
      <c r="AE15" s="92">
        <f t="shared" si="2"/>
        <v>350000</v>
      </c>
      <c r="AF15" s="177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3">
        <f t="shared" si="1"/>
        <v>800000</v>
      </c>
      <c r="AC16" s="104"/>
      <c r="AD16" s="106">
        <v>800000</v>
      </c>
      <c r="AE16" s="92">
        <f t="shared" si="2"/>
        <v>800000</v>
      </c>
      <c r="AF16" s="177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3">
        <f t="shared" si="1"/>
        <v>450000</v>
      </c>
      <c r="AC17" s="104"/>
      <c r="AD17" s="106">
        <v>450000</v>
      </c>
      <c r="AE17" s="92">
        <f t="shared" si="2"/>
        <v>450000</v>
      </c>
      <c r="AF17" s="177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3">
        <f t="shared" si="1"/>
        <v>450000</v>
      </c>
      <c r="AC18" s="104"/>
      <c r="AD18" s="106">
        <v>450000</v>
      </c>
      <c r="AE18" s="92">
        <f t="shared" si="2"/>
        <v>450000</v>
      </c>
      <c r="AF18" s="92">
        <v>299580.28</v>
      </c>
      <c r="AG18" s="119">
        <f t="shared" si="3"/>
        <v>66.57339555555556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3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3">
        <f t="shared" si="0"/>
        <v>351750</v>
      </c>
      <c r="AC20" s="66"/>
      <c r="AD20" s="106">
        <v>351750</v>
      </c>
      <c r="AE20" s="92">
        <f t="shared" si="2"/>
        <v>351750</v>
      </c>
      <c r="AF20" s="177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3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92">
        <v>813.5</v>
      </c>
      <c r="AG21" s="119">
        <f t="shared" si="3"/>
        <v>20.3375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3">
        <f t="shared" si="0"/>
        <v>136500</v>
      </c>
      <c r="AC22" s="66"/>
      <c r="AD22" s="106">
        <v>136500</v>
      </c>
      <c r="AE22" s="92">
        <f t="shared" si="4"/>
        <v>136500</v>
      </c>
      <c r="AF22" s="177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3">
        <f t="shared" si="0"/>
        <v>105000</v>
      </c>
      <c r="AC23" s="66"/>
      <c r="AD23" s="106">
        <v>105000</v>
      </c>
      <c r="AE23" s="92">
        <f t="shared" si="4"/>
        <v>105000</v>
      </c>
      <c r="AF23" s="126">
        <f>1303.58+82218</f>
        <v>83521.58</v>
      </c>
      <c r="AG23" s="119">
        <f t="shared" si="3"/>
        <v>79.5443619047619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3">
        <f t="shared" si="0"/>
        <v>3000</v>
      </c>
      <c r="AC24" s="66"/>
      <c r="AD24" s="106">
        <v>3000</v>
      </c>
      <c r="AE24" s="92">
        <f t="shared" si="4"/>
        <v>3000</v>
      </c>
      <c r="AF24" s="126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3">
        <f t="shared" si="0"/>
        <v>3000</v>
      </c>
      <c r="AC25" s="66"/>
      <c r="AD25" s="106">
        <v>3000</v>
      </c>
      <c r="AE25" s="92">
        <f t="shared" si="4"/>
        <v>3000</v>
      </c>
      <c r="AF25" s="126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3">
        <f t="shared" si="0"/>
        <v>2000</v>
      </c>
      <c r="AC26" s="66"/>
      <c r="AD26" s="106">
        <v>2000</v>
      </c>
      <c r="AE26" s="92">
        <f t="shared" si="4"/>
        <v>2000</v>
      </c>
      <c r="AF26" s="177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3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18326+6278+133727+131019.76+2700</f>
        <v>292050.76</v>
      </c>
      <c r="AG27" s="119">
        <f t="shared" si="3"/>
        <v>73.01269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3">
        <f t="shared" si="0"/>
        <v>50000</v>
      </c>
      <c r="AC28" s="66"/>
      <c r="AD28" s="106">
        <v>50000</v>
      </c>
      <c r="AE28" s="92">
        <f t="shared" si="4"/>
        <v>50000</v>
      </c>
      <c r="AF28" s="177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3">
        <f t="shared" si="0"/>
        <v>16000</v>
      </c>
      <c r="AC29" s="66"/>
      <c r="AD29" s="106">
        <v>16000</v>
      </c>
      <c r="AE29" s="92">
        <f t="shared" si="4"/>
        <v>16000</v>
      </c>
      <c r="AF29" s="92">
        <v>5922.97</v>
      </c>
      <c r="AG29" s="119">
        <f t="shared" si="3"/>
        <v>37.0185625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3">
        <f t="shared" si="0"/>
        <v>16000</v>
      </c>
      <c r="AC30" s="66"/>
      <c r="AD30" s="106">
        <v>16000</v>
      </c>
      <c r="AE30" s="92">
        <f t="shared" si="4"/>
        <v>16000</v>
      </c>
      <c r="AF30" s="92">
        <v>5922.97</v>
      </c>
      <c r="AG30" s="119">
        <f t="shared" si="3"/>
        <v>37.0185625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3">
        <f t="shared" si="0"/>
        <v>16000</v>
      </c>
      <c r="AC31" s="66"/>
      <c r="AD31" s="106">
        <v>16000</v>
      </c>
      <c r="AE31" s="92">
        <f t="shared" si="4"/>
        <v>16000</v>
      </c>
      <c r="AF31" s="92">
        <v>7908.04</v>
      </c>
      <c r="AG31" s="119">
        <f t="shared" si="3"/>
        <v>49.42525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3">
        <f t="shared" si="0"/>
        <v>16000</v>
      </c>
      <c r="AC32" s="66"/>
      <c r="AD32" s="106">
        <v>16000</v>
      </c>
      <c r="AE32" s="92">
        <f t="shared" si="4"/>
        <v>16000</v>
      </c>
      <c r="AF32" s="92">
        <v>7908.04</v>
      </c>
      <c r="AG32" s="119">
        <f t="shared" si="3"/>
        <v>49.42525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3">
        <f t="shared" si="0"/>
        <v>52500</v>
      </c>
      <c r="AC33" s="66"/>
      <c r="AD33" s="106">
        <v>52500</v>
      </c>
      <c r="AE33" s="92">
        <f t="shared" si="4"/>
        <v>52500</v>
      </c>
      <c r="AF33" s="92">
        <v>25286.85</v>
      </c>
      <c r="AG33" s="119">
        <f t="shared" si="3"/>
        <v>48.16542857142857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3">
        <f t="shared" si="0"/>
        <v>16000</v>
      </c>
      <c r="AC34" s="66"/>
      <c r="AD34" s="106">
        <v>16000</v>
      </c>
      <c r="AE34" s="92">
        <f t="shared" si="4"/>
        <v>16000</v>
      </c>
      <c r="AF34" s="92">
        <v>5945.25</v>
      </c>
      <c r="AG34" s="119">
        <f t="shared" si="3"/>
        <v>37.1578125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3">
        <f t="shared" si="0"/>
        <v>63000</v>
      </c>
      <c r="AC35" s="66"/>
      <c r="AD35" s="106">
        <v>63000</v>
      </c>
      <c r="AE35" s="92">
        <f t="shared" si="4"/>
        <v>63000</v>
      </c>
      <c r="AF35" s="177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3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77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3">
        <f t="shared" si="0"/>
        <v>5000</v>
      </c>
      <c r="AC37" s="66"/>
      <c r="AD37" s="106">
        <v>5000</v>
      </c>
      <c r="AE37" s="92">
        <f t="shared" si="4"/>
        <v>5000</v>
      </c>
      <c r="AF37" s="92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3">
        <f t="shared" si="0"/>
        <v>63000</v>
      </c>
      <c r="AC38" s="66"/>
      <c r="AD38" s="106">
        <v>63000</v>
      </c>
      <c r="AE38" s="92">
        <f t="shared" si="4"/>
        <v>63000</v>
      </c>
      <c r="AF38" s="177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3">
        <f t="shared" si="0"/>
        <v>63000</v>
      </c>
      <c r="AC39" s="66"/>
      <c r="AD39" s="106">
        <v>63000</v>
      </c>
      <c r="AE39" s="92">
        <f t="shared" si="4"/>
        <v>63000</v>
      </c>
      <c r="AF39" s="177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3">
        <f t="shared" si="0"/>
        <v>66150</v>
      </c>
      <c r="AC40" s="66"/>
      <c r="AD40" s="106">
        <v>66150</v>
      </c>
      <c r="AE40" s="92">
        <f t="shared" si="4"/>
        <v>66150</v>
      </c>
      <c r="AF40" s="126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3">
        <f t="shared" si="0"/>
        <v>66150</v>
      </c>
      <c r="AC41" s="66"/>
      <c r="AD41" s="106">
        <v>66150</v>
      </c>
      <c r="AE41" s="92">
        <f t="shared" si="4"/>
        <v>66150</v>
      </c>
      <c r="AF41" s="126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3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77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3">
        <f t="shared" si="0"/>
        <v>110250</v>
      </c>
      <c r="AC43" s="66"/>
      <c r="AD43" s="106">
        <v>110250</v>
      </c>
      <c r="AE43" s="92">
        <f t="shared" si="4"/>
        <v>110250</v>
      </c>
      <c r="AF43" s="177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3">
        <f t="shared" si="0"/>
        <v>37800</v>
      </c>
      <c r="AC44" s="66"/>
      <c r="AD44" s="106">
        <v>37800</v>
      </c>
      <c r="AE44" s="92">
        <f t="shared" si="4"/>
        <v>37800</v>
      </c>
      <c r="AF44" s="177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3">
        <f t="shared" si="0"/>
        <v>441000</v>
      </c>
      <c r="AC45" s="66"/>
      <c r="AD45" s="106">
        <v>441000</v>
      </c>
      <c r="AE45" s="92">
        <f t="shared" si="4"/>
        <v>441000</v>
      </c>
      <c r="AF45" s="92">
        <v>308151.95</v>
      </c>
      <c r="AG45" s="119">
        <f t="shared" si="3"/>
        <v>69.87572562358278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3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3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f>6480+207921.6</f>
        <v>214401.6</v>
      </c>
      <c r="AG47" s="119">
        <f t="shared" si="3"/>
        <v>88.68732161323682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3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3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114641+1350+675</f>
        <v>116666</v>
      </c>
      <c r="AG49" s="119">
        <f t="shared" si="3"/>
        <v>94.85040650406505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3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114641+1350+675</f>
        <v>116666</v>
      </c>
      <c r="AG50" s="119">
        <f t="shared" si="3"/>
        <v>94.85040650406505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3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596639</v>
      </c>
      <c r="AG52" s="120">
        <f t="shared" si="3"/>
        <v>6.29747070590391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307752+3676+16500+268711</f>
        <v>596639</v>
      </c>
      <c r="AG53" s="119">
        <f t="shared" si="3"/>
        <v>6.29747070590391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7">
        <f>AD89</f>
        <v>700000</v>
      </c>
      <c r="AE54" s="137">
        <f>AE89</f>
        <v>700000</v>
      </c>
      <c r="AF54" s="59">
        <f>AF55+AF61+AF69+AF73+AF80+AF85+AF89+AF94+AF96+AF99+AF100+AF103</f>
        <v>30363757.479999997</v>
      </c>
      <c r="AG54" s="160">
        <f t="shared" si="3"/>
        <v>35.88723550910361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8506649.19</v>
      </c>
      <c r="AG55" s="122">
        <f t="shared" si="3"/>
        <v>40.151662154787424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</f>
        <v>1643645</v>
      </c>
      <c r="AG56" s="159">
        <f t="shared" si="3"/>
        <v>31.952427256563816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2603768.82+1149494.03+1033722.65+872286.13</f>
        <v>5659271.63</v>
      </c>
      <c r="AG57" s="159">
        <f t="shared" si="3"/>
        <v>45.55540294230793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30677+35118+29145+31188+40136.16+33458.25+5197.54+29845+22663.11+5197.54+27845+3200+21873.19+5197.54</f>
        <v>320741.32999999996</v>
      </c>
      <c r="AG58" s="159">
        <f t="shared" si="3"/>
        <v>36.837180429539444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45438.97+44255.69+37484.28+40935.59+44353.81+42750.1+40647.87+52921.26+44937.87+41673.6+57277.65</f>
        <v>492676.69</v>
      </c>
      <c r="AG59" s="159">
        <f t="shared" si="3"/>
        <v>30.984006666247403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59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5388941.51</v>
      </c>
      <c r="AG61" s="122">
        <f t="shared" si="3"/>
        <v>45.74981794108473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159420+157905.51+548500+548500</f>
        <v>1414325.51</v>
      </c>
      <c r="AG62" s="159">
        <f t="shared" si="3"/>
        <v>37.525179331197315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59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f>186900+96800</f>
        <v>283700</v>
      </c>
      <c r="AG64" s="159">
        <f t="shared" si="3"/>
        <v>29.86315789473684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f>50000+80000</f>
        <v>130000</v>
      </c>
      <c r="AG65" s="159">
        <f t="shared" si="3"/>
        <v>32.5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334500+599412+766710+184408-382500+487050+229400+50115+449125+390683</f>
        <v>3108903</v>
      </c>
      <c r="AG66" s="159">
        <f t="shared" si="3"/>
        <v>70.01797236579846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59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135300+67900+128825</f>
        <v>332025</v>
      </c>
      <c r="AG68" s="159">
        <f t="shared" si="3"/>
        <v>16.60125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59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59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59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2107420.1</v>
      </c>
      <c r="AG73" s="122">
        <f t="shared" si="3"/>
        <v>42.39253211393775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943292.69+110239.17+42262.5</f>
        <v>1095794.3599999999</v>
      </c>
      <c r="AG74" s="159">
        <f t="shared" si="3"/>
        <v>35.99566262843928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59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14937.5+3286.25+67768.09+13945.14+18952.7+62004+18952.7+70935.29+19701.87+6615+74549.96+19701.87+76630.02</f>
        <v>467980.39</v>
      </c>
      <c r="AG76" s="159">
        <f t="shared" si="3"/>
        <v>35.55433583540996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6">
        <f>44770</f>
        <v>44770</v>
      </c>
      <c r="AG77" s="159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78">
        <v>34298.08</v>
      </c>
      <c r="AG78" s="159">
        <f t="shared" si="3"/>
        <v>62.8215986519159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1096.45+1623.08+725.56+343.59+788.59</f>
        <v>4577.2699999999995</v>
      </c>
      <c r="AG79" s="159">
        <f aca="true" t="shared" si="10" ref="AG79:AG120">AF79/AB79*100</f>
        <v>40.29286971830985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6518280.57</v>
      </c>
      <c r="AG80" s="122">
        <f t="shared" si="10"/>
        <v>26.533391719479464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59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59">
        <f t="shared" si="10"/>
        <v>0</v>
      </c>
    </row>
    <row r="83" spans="1:33" ht="27.75" customHeight="1">
      <c r="A83" s="11"/>
      <c r="B83" s="22" t="s">
        <v>60</v>
      </c>
      <c r="AB83" s="164">
        <f>AC83+AD83</f>
        <v>20000000</v>
      </c>
      <c r="AC83" s="77">
        <v>20000000</v>
      </c>
      <c r="AD83" s="165"/>
      <c r="AE83" s="77"/>
      <c r="AF83" s="166">
        <f>2564498.56+788337.15+1768939.39+804063.36+592442.11</f>
        <v>6518280.57</v>
      </c>
      <c r="AG83" s="167">
        <f>AF83/AB83*100</f>
        <v>32.59140285</v>
      </c>
    </row>
    <row r="84" spans="1:33" ht="51.75">
      <c r="A84" s="11"/>
      <c r="B84" s="163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159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68">
        <f t="shared" si="0"/>
        <v>1014592.46</v>
      </c>
      <c r="AC85" s="168">
        <f>SUM(AC86:AC88)</f>
        <v>1014592.46</v>
      </c>
      <c r="AD85" s="169"/>
      <c r="AE85" s="168"/>
      <c r="AF85" s="170">
        <f>AF86+AF88</f>
        <v>671382.27</v>
      </c>
      <c r="AG85" s="171">
        <f t="shared" si="10"/>
        <v>66.17260589537597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80937.24+20234.31+20234.31+23108.63+22431.99+23108.63+23108.63+23108.63</f>
        <v>236272.37</v>
      </c>
      <c r="AG86" s="159">
        <f t="shared" si="10"/>
        <v>42.259981470685545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59">
        <f t="shared" si="10"/>
        <v>0</v>
      </c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59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6055902.94</v>
      </c>
      <c r="AG89" s="122">
        <f t="shared" si="10"/>
        <v>36.6720011436422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3239581.88+288592.38+183500+271256.86+183500+55896.13+18000+17918.75+337152.04+195200+3200+33100.2+7373.7+3000+460144.7+195200+16999.8+133020</f>
        <v>5642636.44</v>
      </c>
      <c r="AG90" s="159">
        <f t="shared" si="10"/>
        <v>37.90824554850844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145332+51839.42+77926.65+65541.63+5958.33+61072.69+5595.78</f>
        <v>413266.5</v>
      </c>
      <c r="AG91" s="159">
        <f t="shared" si="10"/>
        <v>45.984308143384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59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5">
        <f>AD93</f>
        <v>700000</v>
      </c>
      <c r="AC93" s="20"/>
      <c r="AD93" s="18">
        <v>700000</v>
      </c>
      <c r="AE93" s="77">
        <v>700000</v>
      </c>
      <c r="AF93" s="146"/>
      <c r="AG93" s="159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59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1072214.9000000001</v>
      </c>
      <c r="AG96" s="159">
        <f t="shared" si="10"/>
        <v>48.51587467856757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f>598673.81+461491.26</f>
        <v>1060165.07</v>
      </c>
      <c r="AG97" s="159">
        <f t="shared" si="10"/>
        <v>50.244099488680014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</f>
        <v>12049.83</v>
      </c>
      <c r="AG98" s="159">
        <f t="shared" si="10"/>
        <v>12.04983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59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59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59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59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240599.54</v>
      </c>
      <c r="AG108" s="118">
        <f t="shared" si="10"/>
        <v>2.950034944371014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8">
        <f>AF110</f>
        <v>240599.54</v>
      </c>
      <c r="AG109" s="122">
        <f t="shared" si="10"/>
        <v>22.199215736930487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109655.91+23259.68+27706.63+7350+18352.85+22641.26+10396+21237.21</f>
        <v>240599.54</v>
      </c>
      <c r="AG110" s="119">
        <f t="shared" si="10"/>
        <v>29.276427928256798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8"/>
      <c r="AD112" s="151">
        <f>50000+140000</f>
        <v>190000</v>
      </c>
      <c r="AE112" s="151">
        <f>AD112</f>
        <v>190000</v>
      </c>
      <c r="AF112" s="37"/>
      <c r="AG112" s="119">
        <f t="shared" si="10"/>
        <v>0</v>
      </c>
    </row>
    <row r="113" spans="1:33" ht="25.5">
      <c r="A113" s="172" t="s">
        <v>180</v>
      </c>
      <c r="B113" s="147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49">
        <f>AC113</f>
        <v>3500000</v>
      </c>
      <c r="AC113" s="173">
        <v>3500000</v>
      </c>
      <c r="AD113" s="109"/>
      <c r="AE113" s="109"/>
      <c r="AF113" s="150"/>
      <c r="AG113" s="122">
        <f t="shared" si="10"/>
        <v>0</v>
      </c>
    </row>
    <row r="114" spans="1:33" ht="90.75">
      <c r="A114" s="172" t="s">
        <v>190</v>
      </c>
      <c r="B114" s="174" t="s">
        <v>192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49">
        <f>AC114</f>
        <v>2000000</v>
      </c>
      <c r="AC114" s="70">
        <v>2000000</v>
      </c>
      <c r="AD114" s="57"/>
      <c r="AE114" s="57"/>
      <c r="AF114" s="150"/>
      <c r="AG114" s="122">
        <f t="shared" si="10"/>
        <v>0</v>
      </c>
    </row>
    <row r="115" spans="1:33" ht="90.75">
      <c r="A115" s="172" t="s">
        <v>191</v>
      </c>
      <c r="B115" s="174" t="s">
        <v>193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49">
        <f>AC115</f>
        <v>1572000</v>
      </c>
      <c r="AC115" s="70">
        <v>1572000</v>
      </c>
      <c r="AD115" s="57"/>
      <c r="AE115" s="57"/>
      <c r="AF115" s="150"/>
      <c r="AG115" s="122">
        <f t="shared" si="10"/>
        <v>0</v>
      </c>
    </row>
    <row r="116" spans="1:33" ht="42" customHeight="1">
      <c r="A116" s="93" t="s">
        <v>131</v>
      </c>
      <c r="B116" s="134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6">
        <f>AC117</f>
        <v>16829251.08</v>
      </c>
      <c r="AD116" s="162"/>
      <c r="AE116" s="69"/>
      <c r="AF116" s="161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4" t="s">
        <v>182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6">
        <f>AC120+AD120</f>
        <v>164022997.39</v>
      </c>
      <c r="AC120" s="156">
        <f>AC118+AC116+AC108+AC106+AC54+AC52+AC10</f>
        <v>133739145.96</v>
      </c>
      <c r="AD120" s="156">
        <f>AD118+AD116+AD108+AD106+AD54+AD52+AD10</f>
        <v>30283851.43</v>
      </c>
      <c r="AE120" s="156">
        <f>AE118+AE116+AE108+AE106+AE54+AE52+AE10</f>
        <v>30283851.43</v>
      </c>
      <c r="AF120" s="156">
        <f>AF118+AF116+AF108+AF106+AF54+AF52+AF10</f>
        <v>43060777.04</v>
      </c>
      <c r="AG120" s="157">
        <f t="shared" si="10"/>
        <v>26.252889975918276</v>
      </c>
    </row>
    <row r="121" spans="1:33" ht="15.75" customHeight="1">
      <c r="A121" s="182" t="s">
        <v>176</v>
      </c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4"/>
    </row>
    <row r="122" spans="1:33" ht="18" customHeight="1">
      <c r="A122" s="139" t="s">
        <v>41</v>
      </c>
      <c r="B122" s="140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1">
        <f>AB123</f>
        <v>300000</v>
      </c>
      <c r="AC122" s="142"/>
      <c r="AD122" s="142">
        <f>AD123</f>
        <v>300000</v>
      </c>
      <c r="AE122" s="142">
        <f>AE123</f>
        <v>300000</v>
      </c>
      <c r="AF122" s="143"/>
      <c r="AG122" s="144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2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43060777.04</v>
      </c>
      <c r="AG124" s="118">
        <f>AF124/AB124*100</f>
        <v>26.204960793041437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F5:AF6"/>
    <mergeCell ref="AG5:AG6"/>
    <mergeCell ref="A9:AG9"/>
    <mergeCell ref="A121:AG121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2019-05-24T06:45:41Z</cp:lastPrinted>
  <dcterms:created xsi:type="dcterms:W3CDTF">2014-01-17T10:52:16Z</dcterms:created>
  <dcterms:modified xsi:type="dcterms:W3CDTF">2019-06-10T13:33:00Z</dcterms:modified>
  <cp:category/>
  <cp:version/>
  <cp:contentType/>
  <cp:contentStatus/>
</cp:coreProperties>
</file>